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0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rian/OneDrive/Old_Google_Drive/Running/Shared_GPX/Northern Berg Traverse/"/>
    </mc:Choice>
  </mc:AlternateContent>
  <xr:revisionPtr revIDLastSave="0" documentId="13_ncr:1_{23A16EE5-16F0-634C-A8D6-D1316907D116}" xr6:coauthVersionLast="40" xr6:coauthVersionMax="40" xr10:uidLastSave="{00000000-0000-0000-0000-000000000000}"/>
  <bookViews>
    <workbookView xWindow="-38400" yWindow="460" windowWidth="38400" windowHeight="22820" xr2:uid="{798CAF37-EB4F-3846-A58F-28F3442C2672}"/>
  </bookViews>
  <sheets>
    <sheet name="Sheet1" sheetId="1" r:id="rId1"/>
    <sheet name="Sheet3" sheetId="3" r:id="rId2"/>
    <sheet name="Sheet2" sheetId="4" r:id="rId3"/>
  </sheets>
  <definedNames>
    <definedName name="more_ways" localSheetId="2">Sheet2!$A$1:$AE$51</definedName>
    <definedName name="Selected_Data_from_Northern_GPX_B" localSheetId="1">Sheet3!$A$1:$AE$54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7" i="1" l="1"/>
  <c r="M17" i="1" s="1"/>
  <c r="K17" i="1"/>
  <c r="I17" i="1"/>
  <c r="J17" i="1" s="1"/>
  <c r="H17" i="1"/>
  <c r="L16" i="1"/>
  <c r="M16" i="1" s="1"/>
  <c r="K16" i="1"/>
  <c r="I16" i="1"/>
  <c r="J16" i="1" s="1"/>
  <c r="H16" i="1"/>
  <c r="E16" i="1" s="1"/>
  <c r="E17" i="1" l="1"/>
  <c r="F17" i="1"/>
  <c r="F16" i="1"/>
  <c r="L15" i="1"/>
  <c r="M15" i="1" s="1"/>
  <c r="K15" i="1"/>
  <c r="I15" i="1"/>
  <c r="J15" i="1" s="1"/>
  <c r="H15" i="1"/>
  <c r="L14" i="1"/>
  <c r="M14" i="1" s="1"/>
  <c r="K14" i="1"/>
  <c r="I14" i="1"/>
  <c r="J14" i="1" s="1"/>
  <c r="H14" i="1"/>
  <c r="E14" i="1" s="1"/>
  <c r="L13" i="1"/>
  <c r="M13" i="1" s="1"/>
  <c r="K13" i="1"/>
  <c r="J13" i="1"/>
  <c r="E13" i="1" s="1"/>
  <c r="I13" i="1"/>
  <c r="H13" i="1"/>
  <c r="M12" i="1"/>
  <c r="L12" i="1"/>
  <c r="K12" i="1"/>
  <c r="I12" i="1"/>
  <c r="J12" i="1" s="1"/>
  <c r="H12" i="1"/>
  <c r="L11" i="1"/>
  <c r="M11" i="1" s="1"/>
  <c r="K11" i="1"/>
  <c r="I11" i="1"/>
  <c r="J11" i="1" s="1"/>
  <c r="H11" i="1"/>
  <c r="F11" i="1" l="1"/>
  <c r="F12" i="1"/>
  <c r="F13" i="1"/>
  <c r="E15" i="1"/>
  <c r="F15" i="1"/>
  <c r="F14" i="1"/>
  <c r="E12" i="1"/>
  <c r="E11" i="1"/>
  <c r="L10" i="1"/>
  <c r="M10" i="1" s="1"/>
  <c r="K10" i="1"/>
  <c r="I10" i="1"/>
  <c r="J10" i="1" s="1"/>
  <c r="H10" i="1"/>
  <c r="L9" i="1"/>
  <c r="M9" i="1" s="1"/>
  <c r="K9" i="1"/>
  <c r="I9" i="1"/>
  <c r="H9" i="1"/>
  <c r="L8" i="1"/>
  <c r="M8" i="1" s="1"/>
  <c r="K8" i="1"/>
  <c r="I8" i="1"/>
  <c r="J8" i="1" s="1"/>
  <c r="H8" i="1"/>
  <c r="L7" i="1"/>
  <c r="M7" i="1" s="1"/>
  <c r="K7" i="1"/>
  <c r="I7" i="1"/>
  <c r="J7" i="1" s="1"/>
  <c r="H7" i="1"/>
  <c r="L6" i="1"/>
  <c r="M6" i="1" s="1"/>
  <c r="K6" i="1"/>
  <c r="I6" i="1"/>
  <c r="J6" i="1" s="1"/>
  <c r="H6" i="1"/>
  <c r="L5" i="1"/>
  <c r="M5" i="1" s="1"/>
  <c r="K5" i="1"/>
  <c r="I5" i="1"/>
  <c r="J5" i="1" s="1"/>
  <c r="H5" i="1"/>
  <c r="L4" i="1"/>
  <c r="M4" i="1" s="1"/>
  <c r="K4" i="1"/>
  <c r="I4" i="1"/>
  <c r="J4" i="1" s="1"/>
  <c r="H4" i="1"/>
  <c r="L3" i="1"/>
  <c r="M3" i="1" s="1"/>
  <c r="K3" i="1"/>
  <c r="I3" i="1"/>
  <c r="J3" i="1" s="1"/>
  <c r="H3" i="1"/>
  <c r="E7" i="1" l="1"/>
  <c r="F5" i="1"/>
  <c r="F6" i="1"/>
  <c r="F9" i="1"/>
  <c r="E6" i="1"/>
  <c r="F4" i="1"/>
  <c r="E4" i="1"/>
  <c r="E3" i="1"/>
  <c r="F7" i="1"/>
  <c r="F8" i="1"/>
  <c r="F10" i="1"/>
  <c r="E5" i="1"/>
  <c r="E10" i="1"/>
  <c r="J9" i="1"/>
  <c r="E9" i="1" s="1"/>
  <c r="E8" i="1"/>
  <c r="F3" i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DB67FD42-1B60-4840-8F6F-B05A2BFA57A0}" name="more_ways" type="6" refreshedVersion="6" background="1" saveData="1">
    <textPr sourceFile="/Users/Adrian/Downloads/more_ways.csv" comma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  <connection id="2" xr16:uid="{34641202-59FB-8947-8705-73595E1AE334}" name="Selected Data from Northern_GPX_B" type="6" refreshedVersion="6" background="1" saveData="1">
    <textPr sourceFile="/Users/Adrian/Downloads/Selected Data from Northern_GPX_B.csv" comma="1">
      <textFields count="10">
        <textField/>
        <textField/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<sst xmlns="http://schemas.openxmlformats.org/spreadsheetml/2006/main" count="460" uniqueCount="139">
  <si>
    <t>10km_NT</t>
  </si>
  <si>
    <t>20km_NT</t>
  </si>
  <si>
    <t>30km_NT</t>
  </si>
  <si>
    <t>40km_NT</t>
  </si>
  <si>
    <t>50km_NT</t>
  </si>
  <si>
    <t>60km_NT</t>
  </si>
  <si>
    <t>Finish_NT</t>
  </si>
  <si>
    <t>Start_NT</t>
  </si>
  <si>
    <t>Name</t>
  </si>
  <si>
    <t>Lat</t>
  </si>
  <si>
    <t>Lon</t>
  </si>
  <si>
    <t>Elevation</t>
  </si>
  <si>
    <t>metadata</t>
  </si>
  <si>
    <t>ID</t>
  </si>
  <si>
    <t>name</t>
  </si>
  <si>
    <t>desc</t>
  </si>
  <si>
    <t>time</t>
  </si>
  <si>
    <t>keywords</t>
  </si>
  <si>
    <t>minlat</t>
  </si>
  <si>
    <t>minlon</t>
  </si>
  <si>
    <t>maxlat</t>
  </si>
  <si>
    <t>maxlon</t>
  </si>
  <si>
    <t>author</t>
  </si>
  <si>
    <t>email</t>
  </si>
  <si>
    <t>copyright</t>
  </si>
  <si>
    <t>year</t>
  </si>
  <si>
    <t>license</t>
  </si>
  <si>
    <t>link</t>
  </si>
  <si>
    <t>metadataID</t>
  </si>
  <si>
    <t>authorID</t>
  </si>
  <si>
    <t>wptID</t>
  </si>
  <si>
    <t>rteptID</t>
  </si>
  <si>
    <t>trkptID</t>
  </si>
  <si>
    <t>rteID</t>
  </si>
  <si>
    <t>trkID</t>
  </si>
  <si>
    <t>text</t>
  </si>
  <si>
    <t>type</t>
  </si>
  <si>
    <t>href</t>
  </si>
  <si>
    <t>Garmin International</t>
  </si>
  <si>
    <t>http://www.garmin.com</t>
  </si>
  <si>
    <t>rte</t>
  </si>
  <si>
    <t>cmt</t>
  </si>
  <si>
    <t>src</t>
  </si>
  <si>
    <t>number</t>
  </si>
  <si>
    <t>IsAutoNamed</t>
  </si>
  <si>
    <t>DisplayColor</t>
  </si>
  <si>
    <t>TransportationMode</t>
  </si>
  <si>
    <t>TripName</t>
  </si>
  <si>
    <t>Date</t>
  </si>
  <si>
    <t>DayNumber</t>
  </si>
  <si>
    <t>rtept</t>
  </si>
  <si>
    <t>lat</t>
  </si>
  <si>
    <t>lon</t>
  </si>
  <si>
    <t>ele</t>
  </si>
  <si>
    <t>magvar</t>
  </si>
  <si>
    <t>geoidheight</t>
  </si>
  <si>
    <t>sym</t>
  </si>
  <si>
    <t>fix</t>
  </si>
  <si>
    <t>sat</t>
  </si>
  <si>
    <t>hdop</t>
  </si>
  <si>
    <t>vdop</t>
  </si>
  <si>
    <t>pdop</t>
  </si>
  <si>
    <t>ageofdgpsdata</t>
  </si>
  <si>
    <t>dgpsid</t>
  </si>
  <si>
    <t>DepartureTime</t>
  </si>
  <si>
    <t>StopDuration</t>
  </si>
  <si>
    <t>ArrivalTime</t>
  </si>
  <si>
    <t>CalculationMode</t>
  </si>
  <si>
    <t>ElevationMode</t>
  </si>
  <si>
    <t>NamedRoad_Name</t>
  </si>
  <si>
    <t>NamedRoad_Id</t>
  </si>
  <si>
    <t>NamedRoad_ProductId</t>
  </si>
  <si>
    <t>wpt</t>
  </si>
  <si>
    <t>Proximity</t>
  </si>
  <si>
    <t>Temperature</t>
  </si>
  <si>
    <t>Depth</t>
  </si>
  <si>
    <t>DisplayMode</t>
  </si>
  <si>
    <t>Samples</t>
  </si>
  <si>
    <t>Expiration</t>
  </si>
  <si>
    <t>CreationTime</t>
  </si>
  <si>
    <t>2018-10-08T16:47:21Z</t>
  </si>
  <si>
    <t>Easter_Cave</t>
  </si>
  <si>
    <t>Easter Cave</t>
  </si>
  <si>
    <t>Campground</t>
  </si>
  <si>
    <t>user</t>
  </si>
  <si>
    <t>SymbolAndName</t>
  </si>
  <si>
    <t>2018-10-08T17:08:25Z</t>
  </si>
  <si>
    <t>Ledger¬¥S Cave</t>
  </si>
  <si>
    <t>2018-10-08T17:07:06Z</t>
  </si>
  <si>
    <t>Nguzu_Cave_1</t>
  </si>
  <si>
    <t>2018-10-08T17:04:55Z</t>
  </si>
  <si>
    <t>Nguzu_Cave_2</t>
  </si>
  <si>
    <t>2018-10-08T16:49:56Z</t>
  </si>
  <si>
    <t>Twins_Cave</t>
  </si>
  <si>
    <t>Twins Cave</t>
  </si>
  <si>
    <t>Address</t>
  </si>
  <si>
    <t>StreetAddress1</t>
  </si>
  <si>
    <t>StreetAddress2</t>
  </si>
  <si>
    <t>City</t>
  </si>
  <si>
    <t>State</t>
  </si>
  <si>
    <t>Country</t>
  </si>
  <si>
    <t>PostalCode</t>
  </si>
  <si>
    <t>PhoneNumber</t>
  </si>
  <si>
    <t>Category</t>
  </si>
  <si>
    <t>value</t>
  </si>
  <si>
    <t>Categories</t>
  </si>
  <si>
    <t>trk</t>
  </si>
  <si>
    <t>trkseg</t>
  </si>
  <si>
    <t>trkpt</t>
  </si>
  <si>
    <t>trksegID</t>
  </si>
  <si>
    <t>wtemp</t>
  </si>
  <si>
    <t>hr</t>
  </si>
  <si>
    <t>cad</t>
  </si>
  <si>
    <t>2018-10-09T15:58:48Z</t>
  </si>
  <si>
    <t>2018-02-26T07:32:10Z</t>
  </si>
  <si>
    <t>Northern Berg Traverse</t>
  </si>
  <si>
    <t>Flag, Blue</t>
  </si>
  <si>
    <t>2018-02-26T07:33:41Z</t>
  </si>
  <si>
    <t>2018-02-26T07:42:11Z</t>
  </si>
  <si>
    <t>2018-02-26T07:43:58Z</t>
  </si>
  <si>
    <t>2018-02-26T07:46:27Z</t>
  </si>
  <si>
    <t>2018-02-26T08:10:58Z</t>
  </si>
  <si>
    <t>2018-02-26T08:27:53Z</t>
  </si>
  <si>
    <t>2018-02-26T07:30:27Z</t>
  </si>
  <si>
    <t>Ledger's Cave</t>
  </si>
  <si>
    <t>Nguzu Cave 1</t>
  </si>
  <si>
    <t>Nguzu Cave 2</t>
  </si>
  <si>
    <t>Ledge's Branch</t>
  </si>
  <si>
    <t>2018-10-10T16:51:48Z</t>
  </si>
  <si>
    <t>2018-10-10T16:44:03Z</t>
  </si>
  <si>
    <t>Branch</t>
  </si>
  <si>
    <t>Branch Point</t>
  </si>
  <si>
    <t>,Branch Point</t>
  </si>
  <si>
    <t>,,Flag</t>
  </si>
  <si>
    <t xml:space="preserve"> Blue"</t>
  </si>
  <si>
    <t>2018-10-10T16:45:01Z</t>
  </si>
  <si>
    <t>Path_End</t>
  </si>
  <si>
    <t>,</t>
  </si>
  <si>
    <t>Path 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</si>
</sst>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1" xfId="0" applyBorder="1"/>
    <xf numFmtId="0" fontId="0" fillId="2" borderId="1" xfId="0" applyFill="1" applyBorder="1"/>
    <xf numFmtId="0" fontId="1" fillId="0" borderId="1" xfId="0" applyFont="1" applyBorder="1"/>
    <xf numFmtId="0" fontId="0" fillId="0" borderId="2" xfId="0" applyFill="1" applyBorder="1"/>
    <xf numFmtId="0" fontId="0" fillId="0" borderId="1" xfId="0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Selected Data from Northern_GPX_B" connectionId="2" xr16:uid="{F527543B-5257-C047-9349-5A84C6D3256F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more_ways" connectionId="1" xr16:uid="{DF23F7D9-1EB0-CE4A-A340-2FD7E21CC548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B96EA3-9316-074C-B4F4-86BD803127AA}">
  <dimension ref="B2:M17"/>
  <sheetViews>
    <sheetView tabSelected="1" zoomScale="130" zoomScaleNormal="130" workbookViewId="0">
      <selection activeCell="H1" sqref="H1:M1048576"/>
    </sheetView>
  </sheetViews>
  <sheetFormatPr baseColWidth="10" defaultRowHeight="16" x14ac:dyDescent="0.2"/>
  <cols>
    <col min="1" max="1" width="4.83203125" customWidth="1"/>
    <col min="2" max="2" width="13.6640625" bestFit="1" customWidth="1"/>
    <col min="4" max="4" width="11" customWidth="1"/>
    <col min="5" max="5" width="11.6640625" bestFit="1" customWidth="1"/>
    <col min="6" max="6" width="11.83203125" bestFit="1" customWidth="1"/>
    <col min="7" max="7" width="9.83203125" customWidth="1"/>
    <col min="8" max="11" width="10.83203125" hidden="1" customWidth="1"/>
    <col min="12" max="13" width="12.1640625" hidden="1" customWidth="1"/>
  </cols>
  <sheetData>
    <row r="2" spans="2:13" x14ac:dyDescent="0.2">
      <c r="B2" s="3" t="s">
        <v>8</v>
      </c>
      <c r="C2" s="3" t="s">
        <v>9</v>
      </c>
      <c r="D2" s="3" t="s">
        <v>10</v>
      </c>
      <c r="E2" s="3" t="s">
        <v>9</v>
      </c>
      <c r="F2" s="3" t="s">
        <v>10</v>
      </c>
      <c r="G2" s="3" t="s">
        <v>11</v>
      </c>
    </row>
    <row r="3" spans="2:13" x14ac:dyDescent="0.2">
      <c r="B3" s="1" t="s">
        <v>7</v>
      </c>
      <c r="C3">
        <v>-28.727565463632299</v>
      </c>
      <c r="D3">
        <v>28.8909238949418</v>
      </c>
      <c r="E3" s="1" t="str">
        <f>IF(C3&lt;0,CONCATENATE("S",H3,"°",TRUNC(I3),"'",ROUND(J3,1),"''"),CONCATENATE("N",H3,"°",TRUNC(I3),"'",ROUND(J3,1),"''"))</f>
        <v>S28°43'39.2''</v>
      </c>
      <c r="F3" s="1" t="str">
        <f>IF(D3&lt;0,CONCATENATE("W",K3,"°",TRUNC(L3),"'",ROUND(M3,1),"''"),CONCATENATE("E",K3,"°",TRUNC(L3),"'",ROUND(M3,1),"''"))</f>
        <v>E28°53'27.3''</v>
      </c>
      <c r="G3" s="1">
        <v>2546</v>
      </c>
      <c r="H3">
        <f>TRUNC(ABS(C3))</f>
        <v>28</v>
      </c>
      <c r="I3">
        <f>(ABS(C3)-INT(ABS(C3)))*60</f>
        <v>43.653927817937941</v>
      </c>
      <c r="J3">
        <f>(I3-TRUNC(I3))*60</f>
        <v>39.235669076276452</v>
      </c>
      <c r="K3">
        <f>TRUNC(ABS(D3))</f>
        <v>28</v>
      </c>
      <c r="L3">
        <f>(ABS(D3)-INT(ABS(D3)))*60</f>
        <v>53.455433696507981</v>
      </c>
      <c r="M3">
        <f>(L3-TRUNC(L3))*60</f>
        <v>27.326021790478876</v>
      </c>
    </row>
    <row r="4" spans="2:13" x14ac:dyDescent="0.2">
      <c r="B4" s="2" t="s">
        <v>0</v>
      </c>
      <c r="C4" s="2">
        <v>-28.7748166825622</v>
      </c>
      <c r="D4" s="2">
        <v>28.9133166521787</v>
      </c>
      <c r="E4" s="2" t="str">
        <f t="shared" ref="E4:E10" si="0">IF(C4&lt;0,CONCATENATE("S",H4,"°",TRUNC(I4),"'",ROUND(J4,1),"''"),CONCATENATE("N",H4,"°",TRUNC(I4),"'",ROUND(J4,1),"''"))</f>
        <v>S28°46'29.3''</v>
      </c>
      <c r="F4" s="2" t="str">
        <f t="shared" ref="F4:F10" si="1">IF(D4&lt;0,CONCATENATE("W",K4,"°",TRUNC(L4),"'",ROUND(M4,1),"''"),CONCATENATE("E",K4,"°",TRUNC(L4),"'",ROUND(M4,1),"''"))</f>
        <v>E28°54'47.9''</v>
      </c>
      <c r="G4" s="2">
        <v>2991</v>
      </c>
      <c r="H4">
        <f t="shared" ref="H4:H10" si="2">TRUNC(ABS(C4))</f>
        <v>28</v>
      </c>
      <c r="I4">
        <f t="shared" ref="I4:I10" si="3">(ABS(C4)-INT(ABS(C4)))*60</f>
        <v>46.489000953732003</v>
      </c>
      <c r="J4">
        <f t="shared" ref="J4:J10" si="4">(I4-TRUNC(I4))*60</f>
        <v>29.340057223920155</v>
      </c>
      <c r="K4">
        <f t="shared" ref="K4:K10" si="5">TRUNC(ABS(D4))</f>
        <v>28</v>
      </c>
      <c r="L4">
        <f t="shared" ref="L4:L10" si="6">(ABS(D4)-INT(ABS(D4)))*60</f>
        <v>54.798999130722024</v>
      </c>
      <c r="M4">
        <f t="shared" ref="M4:M12" si="7">(L4-TRUNC(L4))*60</f>
        <v>47.93994784332142</v>
      </c>
    </row>
    <row r="5" spans="2:13" x14ac:dyDescent="0.2">
      <c r="B5" s="1" t="s">
        <v>1</v>
      </c>
      <c r="C5" s="1">
        <v>-28.817855995148399</v>
      </c>
      <c r="D5" s="1">
        <v>28.933377061039199</v>
      </c>
      <c r="E5" s="1" t="str">
        <f t="shared" si="0"/>
        <v>S28°49'4.3''</v>
      </c>
      <c r="F5" s="1" t="str">
        <f t="shared" si="1"/>
        <v>E28°56'0.2''</v>
      </c>
      <c r="G5" s="1">
        <v>3169</v>
      </c>
      <c r="H5">
        <f t="shared" si="2"/>
        <v>28</v>
      </c>
      <c r="I5">
        <f t="shared" si="3"/>
        <v>49.071359708903941</v>
      </c>
      <c r="J5">
        <f t="shared" si="4"/>
        <v>4.2815825342364633</v>
      </c>
      <c r="K5">
        <f t="shared" si="5"/>
        <v>28</v>
      </c>
      <c r="L5">
        <f t="shared" si="6"/>
        <v>56.002623662351922</v>
      </c>
      <c r="M5">
        <f t="shared" si="7"/>
        <v>0.15741974111534773</v>
      </c>
    </row>
    <row r="6" spans="2:13" x14ac:dyDescent="0.2">
      <c r="B6" s="2" t="s">
        <v>2</v>
      </c>
      <c r="C6" s="2">
        <v>-28.887099986895901</v>
      </c>
      <c r="D6" s="2">
        <v>28.962916648015302</v>
      </c>
      <c r="E6" s="2" t="str">
        <f t="shared" si="0"/>
        <v>S28°53'13.6''</v>
      </c>
      <c r="F6" s="2" t="str">
        <f t="shared" si="1"/>
        <v>E28°57'46.5''</v>
      </c>
      <c r="G6" s="2">
        <v>3165</v>
      </c>
      <c r="H6">
        <f t="shared" si="2"/>
        <v>28</v>
      </c>
      <c r="I6">
        <f t="shared" si="3"/>
        <v>53.225999213754065</v>
      </c>
      <c r="J6">
        <f t="shared" si="4"/>
        <v>13.559952825243897</v>
      </c>
      <c r="K6">
        <f t="shared" si="5"/>
        <v>28</v>
      </c>
      <c r="L6">
        <f t="shared" si="6"/>
        <v>57.774998880918105</v>
      </c>
      <c r="M6">
        <f t="shared" si="7"/>
        <v>46.499932855086286</v>
      </c>
    </row>
    <row r="7" spans="2:13" x14ac:dyDescent="0.2">
      <c r="B7" s="1" t="s">
        <v>3</v>
      </c>
      <c r="C7" s="1">
        <v>-28.9251209702342</v>
      </c>
      <c r="D7" s="1">
        <v>29.031251538544801</v>
      </c>
      <c r="E7" s="1" t="str">
        <f t="shared" si="0"/>
        <v>S28°55'30.4''</v>
      </c>
      <c r="F7" s="1" t="str">
        <f t="shared" si="1"/>
        <v>E29°1'52.5''</v>
      </c>
      <c r="G7" s="1">
        <v>2784</v>
      </c>
      <c r="H7">
        <f t="shared" si="2"/>
        <v>28</v>
      </c>
      <c r="I7">
        <f t="shared" si="3"/>
        <v>55.507258214052015</v>
      </c>
      <c r="J7">
        <f t="shared" si="4"/>
        <v>30.435492843120926</v>
      </c>
      <c r="K7">
        <f t="shared" si="5"/>
        <v>29</v>
      </c>
      <c r="L7">
        <f t="shared" si="6"/>
        <v>1.8750923126880537</v>
      </c>
      <c r="M7">
        <f t="shared" si="7"/>
        <v>52.505538761283219</v>
      </c>
    </row>
    <row r="8" spans="2:13" x14ac:dyDescent="0.2">
      <c r="B8" s="2" t="s">
        <v>4</v>
      </c>
      <c r="C8" s="2">
        <v>-28.9522759057581</v>
      </c>
      <c r="D8" s="2">
        <v>29.1129410639405</v>
      </c>
      <c r="E8" s="2" t="str">
        <f t="shared" si="0"/>
        <v>S28°57'8.2''</v>
      </c>
      <c r="F8" s="2" t="str">
        <f t="shared" si="1"/>
        <v>E29°6'46.6''</v>
      </c>
      <c r="G8" s="2">
        <v>2894</v>
      </c>
      <c r="H8">
        <f t="shared" si="2"/>
        <v>28</v>
      </c>
      <c r="I8">
        <f t="shared" si="3"/>
        <v>57.13655434548599</v>
      </c>
      <c r="J8">
        <f t="shared" si="4"/>
        <v>8.1932607291594195</v>
      </c>
      <c r="K8">
        <f t="shared" si="5"/>
        <v>29</v>
      </c>
      <c r="L8">
        <f t="shared" si="6"/>
        <v>6.7764638364300112</v>
      </c>
      <c r="M8">
        <f t="shared" si="7"/>
        <v>46.587830185800669</v>
      </c>
    </row>
    <row r="9" spans="2:13" x14ac:dyDescent="0.2">
      <c r="B9" s="1" t="s">
        <v>5</v>
      </c>
      <c r="C9" s="1">
        <v>-28.947050040587701</v>
      </c>
      <c r="D9" s="1">
        <v>29.1851499862968</v>
      </c>
      <c r="E9" s="1" t="str">
        <f t="shared" si="0"/>
        <v>S28°56'49.4''</v>
      </c>
      <c r="F9" s="1" t="str">
        <f t="shared" si="1"/>
        <v>E29°11'6.5''</v>
      </c>
      <c r="G9" s="1">
        <v>1898</v>
      </c>
      <c r="H9">
        <f t="shared" si="2"/>
        <v>28</v>
      </c>
      <c r="I9">
        <f t="shared" si="3"/>
        <v>56.823002435262069</v>
      </c>
      <c r="J9">
        <f t="shared" si="4"/>
        <v>49.380146115724131</v>
      </c>
      <c r="K9">
        <f t="shared" si="5"/>
        <v>29</v>
      </c>
      <c r="L9">
        <f t="shared" si="6"/>
        <v>11.108999177807988</v>
      </c>
      <c r="M9">
        <f t="shared" si="7"/>
        <v>6.5399506684792641</v>
      </c>
    </row>
    <row r="10" spans="2:13" x14ac:dyDescent="0.2">
      <c r="B10" s="2" t="s">
        <v>6</v>
      </c>
      <c r="C10" s="2">
        <v>-28.9470859151333</v>
      </c>
      <c r="D10" s="2">
        <v>29.204123010858801</v>
      </c>
      <c r="E10" s="2" t="str">
        <f t="shared" si="0"/>
        <v>S28°56'49.5''</v>
      </c>
      <c r="F10" s="2" t="str">
        <f t="shared" si="1"/>
        <v>E29°12'14.8''</v>
      </c>
      <c r="G10" s="2">
        <v>1474</v>
      </c>
      <c r="H10">
        <f t="shared" si="2"/>
        <v>28</v>
      </c>
      <c r="I10">
        <f t="shared" si="3"/>
        <v>56.825154907998012</v>
      </c>
      <c r="J10">
        <f t="shared" si="4"/>
        <v>49.509294479880737</v>
      </c>
      <c r="K10">
        <f t="shared" si="5"/>
        <v>29</v>
      </c>
      <c r="L10">
        <f t="shared" si="6"/>
        <v>12.247380651528061</v>
      </c>
      <c r="M10">
        <f t="shared" si="7"/>
        <v>14.842839091683686</v>
      </c>
    </row>
    <row r="11" spans="2:13" x14ac:dyDescent="0.2">
      <c r="B11" s="1" t="s">
        <v>82</v>
      </c>
      <c r="C11" s="1">
        <v>-28.9465284347534</v>
      </c>
      <c r="D11" s="1">
        <v>29.100637435913001</v>
      </c>
      <c r="E11" s="1" t="str">
        <f t="shared" ref="E11:E12" si="8">IF(C11&lt;0,CONCATENATE("S",H11,"°",TRUNC(I11),"'",ROUND(J11,1),"''"),CONCATENATE("N",H11,"°",TRUNC(I11),"'",ROUND(J11,1),"''"))</f>
        <v>S28°56'47.5''</v>
      </c>
      <c r="F11" s="1" t="str">
        <f t="shared" ref="F11:F12" si="9">IF(D11&lt;0,CONCATENATE("W",K11,"°",TRUNC(L11),"'",ROUND(M11,1),"''"),CONCATENATE("E",K11,"°",TRUNC(L11),"'",ROUND(M11,1),"''"))</f>
        <v>E29°6'2.3''</v>
      </c>
      <c r="G11" s="1">
        <v>2936</v>
      </c>
      <c r="H11">
        <f t="shared" ref="H11:H12" si="10">TRUNC(ABS(C11))</f>
        <v>28</v>
      </c>
      <c r="I11">
        <f t="shared" ref="I11:I12" si="11">(ABS(C11)-INT(ABS(C11)))*60</f>
        <v>56.791706085204012</v>
      </c>
      <c r="J11">
        <f t="shared" ref="J11:J12" si="12">(I11-TRUNC(I11))*60</f>
        <v>47.502365112240739</v>
      </c>
      <c r="K11">
        <f t="shared" ref="K11:K12" si="13">TRUNC(ABS(D11))</f>
        <v>29</v>
      </c>
      <c r="L11">
        <f t="shared" ref="L11:L12" si="14">(ABS(D11)-INT(ABS(D11)))*60</f>
        <v>6.0382461547800403</v>
      </c>
      <c r="M11">
        <f t="shared" si="7"/>
        <v>2.2947692868024205</v>
      </c>
    </row>
    <row r="12" spans="2:13" x14ac:dyDescent="0.2">
      <c r="B12" s="2" t="s">
        <v>124</v>
      </c>
      <c r="C12" s="2">
        <v>-28.883232995867701</v>
      </c>
      <c r="D12" s="2">
        <v>29.0139500331133</v>
      </c>
      <c r="E12" s="2" t="str">
        <f t="shared" si="8"/>
        <v>S28°52'59.6''</v>
      </c>
      <c r="F12" s="2" t="str">
        <f t="shared" si="9"/>
        <v>E29°0'50.2''</v>
      </c>
      <c r="G12" s="2">
        <v>2903</v>
      </c>
      <c r="H12">
        <f t="shared" si="10"/>
        <v>28</v>
      </c>
      <c r="I12">
        <f t="shared" si="11"/>
        <v>52.993979752062046</v>
      </c>
      <c r="J12">
        <f t="shared" si="12"/>
        <v>59.638785123722755</v>
      </c>
      <c r="K12">
        <f t="shared" si="13"/>
        <v>29</v>
      </c>
      <c r="L12">
        <f t="shared" si="14"/>
        <v>0.83700198679800053</v>
      </c>
      <c r="M12">
        <f t="shared" si="7"/>
        <v>50.220119207880032</v>
      </c>
    </row>
    <row r="13" spans="2:13" x14ac:dyDescent="0.2">
      <c r="B13" s="4" t="s">
        <v>125</v>
      </c>
      <c r="C13">
        <v>-28.918116968125101</v>
      </c>
      <c r="D13">
        <v>29.058817019686099</v>
      </c>
      <c r="E13" s="1" t="str">
        <f t="shared" ref="E13:E14" si="15">IF(C13&lt;0,CONCATENATE("S",H13,"°",TRUNC(I13),"'",ROUND(J13,1),"''"),CONCATENATE("N",H13,"°",TRUNC(I13),"'",ROUND(J13,1),"''"))</f>
        <v>S28°55'5.2''</v>
      </c>
      <c r="F13" s="1" t="str">
        <f t="shared" ref="F13:F14" si="16">IF(D13&lt;0,CONCATENATE("W",K13,"°",TRUNC(L13),"'",ROUND(M13,1),"''"),CONCATENATE("E",K13,"°",TRUNC(L13),"'",ROUND(M13,1),"''"))</f>
        <v>E29°3'31.7''</v>
      </c>
      <c r="G13" s="1">
        <v>2924</v>
      </c>
      <c r="H13">
        <f t="shared" ref="H13:H14" si="17">TRUNC(ABS(C13))</f>
        <v>28</v>
      </c>
      <c r="I13">
        <f t="shared" ref="I13:I14" si="18">(ABS(C13)-INT(ABS(C13)))*60</f>
        <v>55.087018087506081</v>
      </c>
      <c r="J13">
        <f t="shared" ref="J13:J14" si="19">(I13-TRUNC(I13))*60</f>
        <v>5.2210852503648653</v>
      </c>
      <c r="K13">
        <f t="shared" ref="K13:K14" si="20">TRUNC(ABS(D13))</f>
        <v>29</v>
      </c>
      <c r="L13">
        <f t="shared" ref="L13:L14" si="21">(ABS(D13)-INT(ABS(D13)))*60</f>
        <v>3.5290211811659589</v>
      </c>
      <c r="M13">
        <f t="shared" ref="M13:M14" si="22">(L13-TRUNC(L13))*60</f>
        <v>31.741270869957532</v>
      </c>
    </row>
    <row r="14" spans="2:13" x14ac:dyDescent="0.2">
      <c r="B14" s="2" t="s">
        <v>126</v>
      </c>
      <c r="C14" s="2">
        <v>-28.9168000034987</v>
      </c>
      <c r="D14" s="2">
        <v>29.058649968355802</v>
      </c>
      <c r="E14" s="2" t="str">
        <f t="shared" si="15"/>
        <v>S28°55'0.5''</v>
      </c>
      <c r="F14" s="2" t="str">
        <f t="shared" si="16"/>
        <v>E29°3'31.1''</v>
      </c>
      <c r="G14" s="2">
        <v>2900</v>
      </c>
      <c r="H14">
        <f t="shared" si="17"/>
        <v>28</v>
      </c>
      <c r="I14">
        <f t="shared" si="18"/>
        <v>55.008000209922017</v>
      </c>
      <c r="J14">
        <f t="shared" si="19"/>
        <v>0.48001259532099994</v>
      </c>
      <c r="K14">
        <f t="shared" si="20"/>
        <v>29</v>
      </c>
      <c r="L14">
        <f t="shared" si="21"/>
        <v>3.5189981013481031</v>
      </c>
      <c r="M14">
        <f t="shared" si="22"/>
        <v>31.139886080886185</v>
      </c>
    </row>
    <row r="15" spans="2:13" x14ac:dyDescent="0.2">
      <c r="B15" s="5" t="s">
        <v>94</v>
      </c>
      <c r="C15" s="1">
        <v>-28.9507555961608</v>
      </c>
      <c r="D15" s="1">
        <v>29.113039970397899</v>
      </c>
      <c r="E15" s="1" t="str">
        <f t="shared" ref="E15:E16" si="23">IF(C15&lt;0,CONCATENATE("S",H15,"°",TRUNC(I15),"'",ROUND(J15,1),"''"),CONCATENATE("N",H15,"°",TRUNC(I15),"'",ROUND(J15,1),"''"))</f>
        <v>S28°57'2.7''</v>
      </c>
      <c r="F15" s="1" t="str">
        <f t="shared" ref="F15:F16" si="24">IF(D15&lt;0,CONCATENATE("W",K15,"°",TRUNC(L15),"'",ROUND(M15,1),"''"),CONCATENATE("E",K15,"°",TRUNC(L15),"'",ROUND(M15,1),"''"))</f>
        <v>E29°6'46.9''</v>
      </c>
      <c r="G15" s="1">
        <v>2873</v>
      </c>
      <c r="H15">
        <f t="shared" ref="H15:H16" si="25">TRUNC(ABS(C15))</f>
        <v>28</v>
      </c>
      <c r="I15">
        <f t="shared" ref="I15:I16" si="26">(ABS(C15)-INT(ABS(C15)))*60</f>
        <v>57.045335769647991</v>
      </c>
      <c r="J15">
        <f t="shared" ref="J15:J16" si="27">(I15-TRUNC(I15))*60</f>
        <v>2.7201461788794745</v>
      </c>
      <c r="K15">
        <f t="shared" ref="K15:K16" si="28">TRUNC(ABS(D15))</f>
        <v>29</v>
      </c>
      <c r="L15">
        <f t="shared" ref="L15:L16" si="29">(ABS(D15)-INT(ABS(D15)))*60</f>
        <v>6.7823982238739688</v>
      </c>
      <c r="M15">
        <f t="shared" ref="M15:M16" si="30">(L15-TRUNC(L15))*60</f>
        <v>46.943893432438131</v>
      </c>
    </row>
    <row r="16" spans="2:13" x14ac:dyDescent="0.2">
      <c r="B16" s="2" t="s">
        <v>127</v>
      </c>
      <c r="C16" s="2">
        <v>-28.910174779593898</v>
      </c>
      <c r="D16" s="2">
        <v>28.980227205902299</v>
      </c>
      <c r="E16" s="2" t="str">
        <f t="shared" si="23"/>
        <v>S28°54'36.6''</v>
      </c>
      <c r="F16" s="2" t="str">
        <f t="shared" si="24"/>
        <v>E28°58'48.8''</v>
      </c>
      <c r="G16" s="2">
        <v>3128</v>
      </c>
      <c r="H16">
        <f t="shared" si="25"/>
        <v>28</v>
      </c>
      <c r="I16">
        <f t="shared" si="26"/>
        <v>54.610486775633902</v>
      </c>
      <c r="J16">
        <f t="shared" si="27"/>
        <v>36.629206538034111</v>
      </c>
      <c r="K16">
        <f t="shared" si="28"/>
        <v>28</v>
      </c>
      <c r="L16">
        <f t="shared" si="29"/>
        <v>58.813632354137937</v>
      </c>
      <c r="M16">
        <f t="shared" si="30"/>
        <v>48.817941248276213</v>
      </c>
    </row>
    <row r="17" spans="2:13" x14ac:dyDescent="0.2">
      <c r="B17" s="5" t="s">
        <v>138</v>
      </c>
      <c r="C17" s="1">
        <v>-28.895391197875099</v>
      </c>
      <c r="D17" s="1">
        <v>29.013459607958701</v>
      </c>
      <c r="E17" s="1" t="str">
        <f t="shared" ref="E17" si="31">IF(C17&lt;0,CONCATENATE("S",H17,"°",TRUNC(I17),"'",ROUND(J17,1),"''"),CONCATENATE("N",H17,"°",TRUNC(I17),"'",ROUND(J17,1),"''"))</f>
        <v>S28°53'43.4''</v>
      </c>
      <c r="F17" s="1" t="str">
        <f t="shared" ref="F17" si="32">IF(D17&lt;0,CONCATENATE("W",K17,"°",TRUNC(L17),"'",ROUND(M17,1),"''"),CONCATENATE("E",K17,"°",TRUNC(L17),"'",ROUND(M17,1),"''"))</f>
        <v>E29°0'48.5''</v>
      </c>
      <c r="G17" s="1">
        <v>2884</v>
      </c>
      <c r="H17">
        <f t="shared" ref="H17" si="33">TRUNC(ABS(C17))</f>
        <v>28</v>
      </c>
      <c r="I17">
        <f t="shared" ref="I17" si="34">(ABS(C17)-INT(ABS(C17)))*60</f>
        <v>53.723471872505968</v>
      </c>
      <c r="J17">
        <f t="shared" ref="J17" si="35">(I17-TRUNC(I17))*60</f>
        <v>43.408312350358074</v>
      </c>
      <c r="K17">
        <f t="shared" ref="K17" si="36">TRUNC(ABS(D17))</f>
        <v>29</v>
      </c>
      <c r="L17">
        <f t="shared" ref="L17" si="37">(ABS(D17)-INT(ABS(D17)))*60</f>
        <v>0.80757647752207617</v>
      </c>
      <c r="M17">
        <f t="shared" ref="M17" si="38">(L17-TRUNC(L17))*60</f>
        <v>48.45458865132457</v>
      </c>
    </row>
  </sheetData>
  <pageMargins left="0.7" right="0.7" top="0.75" bottom="0.75" header="0.3" footer="0.3"/>
  <pageSetup paperSize="9"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B069AD-087E-2145-B7E0-415A26D6DE89}">
  <dimension ref="A2:AD54"/>
  <sheetViews>
    <sheetView workbookViewId="0">
      <selection activeCell="B36" sqref="B36:C36"/>
    </sheetView>
  </sheetViews>
  <sheetFormatPr baseColWidth="10" defaultRowHeight="16" x14ac:dyDescent="0.2"/>
  <cols>
    <col min="1" max="1" width="12.83203125" bestFit="1" customWidth="1"/>
    <col min="2" max="3" width="13.6640625" bestFit="1" customWidth="1"/>
    <col min="4" max="5" width="19.6640625" bestFit="1" customWidth="1"/>
    <col min="6" max="6" width="12.83203125" bestFit="1" customWidth="1"/>
    <col min="7" max="7" width="12.1640625" bestFit="1" customWidth="1"/>
    <col min="8" max="8" width="18.5" bestFit="1" customWidth="1"/>
    <col min="9" max="9" width="20.5" bestFit="1" customWidth="1"/>
    <col min="10" max="10" width="21.83203125" bestFit="1" customWidth="1"/>
    <col min="11" max="11" width="9.33203125" bestFit="1" customWidth="1"/>
    <col min="12" max="12" width="11.5" bestFit="1" customWidth="1"/>
    <col min="14" max="14" width="4.6640625" bestFit="1" customWidth="1"/>
    <col min="15" max="15" width="3.6640625" bestFit="1" customWidth="1"/>
    <col min="16" max="18" width="5.1640625" bestFit="1" customWidth="1"/>
    <col min="19" max="20" width="13.33203125" bestFit="1" customWidth="1"/>
    <col min="21" max="21" width="8.83203125" bestFit="1" customWidth="1"/>
    <col min="22" max="22" width="13.5" bestFit="1" customWidth="1"/>
    <col min="23" max="23" width="11.83203125" bestFit="1" customWidth="1"/>
    <col min="24" max="24" width="15.33203125" bestFit="1" customWidth="1"/>
    <col min="25" max="25" width="14.83203125" bestFit="1" customWidth="1"/>
    <col min="26" max="26" width="13.33203125" bestFit="1" customWidth="1"/>
    <col min="27" max="27" width="19.6640625" bestFit="1" customWidth="1"/>
    <col min="28" max="28" width="13.83203125" bestFit="1" customWidth="1"/>
    <col min="29" max="29" width="20.1640625" bestFit="1" customWidth="1"/>
    <col min="30" max="30" width="18" bestFit="1" customWidth="1"/>
  </cols>
  <sheetData>
    <row r="2" spans="1:10" x14ac:dyDescent="0.2">
      <c r="A2" t="s">
        <v>12</v>
      </c>
    </row>
    <row r="3" spans="1:10" x14ac:dyDescent="0.2">
      <c r="A3" t="s">
        <v>13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I3" t="s">
        <v>21</v>
      </c>
    </row>
    <row r="4" spans="1:10" x14ac:dyDescent="0.2">
      <c r="A4">
        <v>1</v>
      </c>
      <c r="D4" t="s">
        <v>113</v>
      </c>
      <c r="F4">
        <v>-28.9522759057581</v>
      </c>
      <c r="G4">
        <v>28.8909238949418</v>
      </c>
      <c r="H4">
        <v>-28.727565463632299</v>
      </c>
      <c r="I4">
        <v>29.204123010858801</v>
      </c>
    </row>
    <row r="6" spans="1:10" x14ac:dyDescent="0.2">
      <c r="A6" t="s">
        <v>22</v>
      </c>
    </row>
    <row r="7" spans="1:10" x14ac:dyDescent="0.2">
      <c r="A7" t="s">
        <v>13</v>
      </c>
      <c r="B7" t="s">
        <v>14</v>
      </c>
      <c r="C7" t="s">
        <v>23</v>
      </c>
    </row>
    <row r="9" spans="1:10" x14ac:dyDescent="0.2">
      <c r="A9" t="s">
        <v>24</v>
      </c>
    </row>
    <row r="10" spans="1:10" x14ac:dyDescent="0.2">
      <c r="A10" t="s">
        <v>25</v>
      </c>
      <c r="B10" t="s">
        <v>26</v>
      </c>
      <c r="C10" t="s">
        <v>22</v>
      </c>
    </row>
    <row r="12" spans="1:10" x14ac:dyDescent="0.2">
      <c r="A12" t="s">
        <v>27</v>
      </c>
    </row>
    <row r="13" spans="1:10" x14ac:dyDescent="0.2">
      <c r="A13" t="s">
        <v>28</v>
      </c>
      <c r="B13" t="s">
        <v>29</v>
      </c>
      <c r="C13" t="s">
        <v>30</v>
      </c>
      <c r="D13" t="s">
        <v>31</v>
      </c>
      <c r="E13" t="s">
        <v>32</v>
      </c>
      <c r="F13" t="s">
        <v>33</v>
      </c>
      <c r="G13" t="s">
        <v>34</v>
      </c>
      <c r="H13" t="s">
        <v>35</v>
      </c>
      <c r="I13" t="s">
        <v>36</v>
      </c>
      <c r="J13" t="s">
        <v>37</v>
      </c>
    </row>
    <row r="14" spans="1:10" x14ac:dyDescent="0.2">
      <c r="A14">
        <v>1</v>
      </c>
      <c r="H14" t="s">
        <v>38</v>
      </c>
      <c r="J14" t="s">
        <v>39</v>
      </c>
    </row>
    <row r="16" spans="1:10" x14ac:dyDescent="0.2">
      <c r="A16" t="s">
        <v>40</v>
      </c>
    </row>
    <row r="17" spans="1:30" x14ac:dyDescent="0.2">
      <c r="A17" t="s">
        <v>13</v>
      </c>
      <c r="B17" t="s">
        <v>14</v>
      </c>
      <c r="C17" t="s">
        <v>41</v>
      </c>
      <c r="D17" t="s">
        <v>15</v>
      </c>
      <c r="E17" t="s">
        <v>42</v>
      </c>
      <c r="F17" t="s">
        <v>43</v>
      </c>
      <c r="G17" t="s">
        <v>36</v>
      </c>
      <c r="H17" t="s">
        <v>44</v>
      </c>
      <c r="I17" t="s">
        <v>45</v>
      </c>
      <c r="J17" t="s">
        <v>46</v>
      </c>
      <c r="K17" t="s">
        <v>47</v>
      </c>
      <c r="L17" t="s">
        <v>48</v>
      </c>
      <c r="M17" t="s">
        <v>49</v>
      </c>
    </row>
    <row r="19" spans="1:30" x14ac:dyDescent="0.2">
      <c r="A19" t="s">
        <v>50</v>
      </c>
    </row>
    <row r="20" spans="1:30" x14ac:dyDescent="0.2">
      <c r="A20" t="s">
        <v>13</v>
      </c>
      <c r="B20" t="s">
        <v>33</v>
      </c>
      <c r="C20" t="s">
        <v>51</v>
      </c>
      <c r="D20" t="s">
        <v>52</v>
      </c>
      <c r="E20" t="s">
        <v>53</v>
      </c>
      <c r="F20" t="s">
        <v>16</v>
      </c>
      <c r="G20" t="s">
        <v>54</v>
      </c>
      <c r="H20" t="s">
        <v>55</v>
      </c>
      <c r="I20" t="s">
        <v>14</v>
      </c>
      <c r="J20" t="s">
        <v>41</v>
      </c>
      <c r="K20" t="s">
        <v>15</v>
      </c>
      <c r="L20" t="s">
        <v>42</v>
      </c>
      <c r="M20" t="s">
        <v>56</v>
      </c>
      <c r="N20" t="s">
        <v>36</v>
      </c>
      <c r="O20" t="s">
        <v>57</v>
      </c>
      <c r="P20" t="s">
        <v>58</v>
      </c>
      <c r="Q20" t="s">
        <v>59</v>
      </c>
      <c r="R20" t="s">
        <v>60</v>
      </c>
      <c r="S20" t="s">
        <v>61</v>
      </c>
      <c r="T20" t="s">
        <v>62</v>
      </c>
      <c r="U20" t="s">
        <v>63</v>
      </c>
      <c r="V20" t="s">
        <v>64</v>
      </c>
      <c r="W20" t="s">
        <v>65</v>
      </c>
      <c r="X20" t="s">
        <v>66</v>
      </c>
      <c r="Y20" t="s">
        <v>67</v>
      </c>
      <c r="Z20" t="s">
        <v>68</v>
      </c>
      <c r="AA20" t="s">
        <v>69</v>
      </c>
      <c r="AB20" t="s">
        <v>70</v>
      </c>
      <c r="AC20" t="s">
        <v>71</v>
      </c>
      <c r="AD20" t="s">
        <v>46</v>
      </c>
    </row>
    <row r="22" spans="1:30" x14ac:dyDescent="0.2">
      <c r="A22" t="s">
        <v>72</v>
      </c>
    </row>
    <row r="23" spans="1:30" x14ac:dyDescent="0.2">
      <c r="A23" t="s">
        <v>13</v>
      </c>
      <c r="B23" t="s">
        <v>51</v>
      </c>
      <c r="C23" t="s">
        <v>52</v>
      </c>
      <c r="D23" t="s">
        <v>53</v>
      </c>
      <c r="E23" t="s">
        <v>16</v>
      </c>
      <c r="F23" t="s">
        <v>54</v>
      </c>
      <c r="G23" t="s">
        <v>55</v>
      </c>
      <c r="H23" t="s">
        <v>14</v>
      </c>
      <c r="I23" t="s">
        <v>41</v>
      </c>
      <c r="J23" t="s">
        <v>15</v>
      </c>
      <c r="K23" t="s">
        <v>42</v>
      </c>
      <c r="L23" t="s">
        <v>56</v>
      </c>
      <c r="M23" t="s">
        <v>36</v>
      </c>
      <c r="N23" t="s">
        <v>57</v>
      </c>
      <c r="O23" t="s">
        <v>58</v>
      </c>
      <c r="P23" t="s">
        <v>59</v>
      </c>
      <c r="Q23" t="s">
        <v>60</v>
      </c>
      <c r="R23" t="s">
        <v>61</v>
      </c>
      <c r="S23" t="s">
        <v>62</v>
      </c>
      <c r="T23" t="s">
        <v>63</v>
      </c>
      <c r="U23" t="s">
        <v>73</v>
      </c>
      <c r="V23" t="s">
        <v>74</v>
      </c>
      <c r="W23" t="s">
        <v>75</v>
      </c>
      <c r="X23" t="s">
        <v>76</v>
      </c>
      <c r="Y23" t="s">
        <v>77</v>
      </c>
      <c r="Z23" t="s">
        <v>78</v>
      </c>
      <c r="AA23" t="s">
        <v>79</v>
      </c>
    </row>
    <row r="24" spans="1:30" x14ac:dyDescent="0.2">
      <c r="A24">
        <v>1</v>
      </c>
      <c r="B24">
        <v>-28.7748166825622</v>
      </c>
      <c r="C24">
        <v>28.9133166521787</v>
      </c>
      <c r="D24">
        <v>2991</v>
      </c>
      <c r="E24" t="s">
        <v>114</v>
      </c>
      <c r="H24" t="s">
        <v>0</v>
      </c>
      <c r="I24" t="s">
        <v>115</v>
      </c>
      <c r="J24" t="s">
        <v>115</v>
      </c>
      <c r="L24" t="s">
        <v>116</v>
      </c>
      <c r="M24" t="s">
        <v>84</v>
      </c>
      <c r="X24" t="s">
        <v>85</v>
      </c>
      <c r="AA24" t="s">
        <v>114</v>
      </c>
    </row>
    <row r="25" spans="1:30" x14ac:dyDescent="0.2">
      <c r="A25">
        <v>2</v>
      </c>
      <c r="B25">
        <v>-28.817855995148399</v>
      </c>
      <c r="C25">
        <v>28.933377061039199</v>
      </c>
      <c r="D25">
        <v>3169</v>
      </c>
      <c r="E25" t="s">
        <v>117</v>
      </c>
      <c r="H25" t="s">
        <v>1</v>
      </c>
      <c r="I25" t="s">
        <v>115</v>
      </c>
      <c r="J25" t="s">
        <v>115</v>
      </c>
      <c r="L25" t="s">
        <v>116</v>
      </c>
      <c r="M25" t="s">
        <v>84</v>
      </c>
      <c r="X25" t="s">
        <v>85</v>
      </c>
      <c r="AA25" t="s">
        <v>117</v>
      </c>
    </row>
    <row r="26" spans="1:30" x14ac:dyDescent="0.2">
      <c r="A26">
        <v>3</v>
      </c>
      <c r="B26">
        <v>-28.887099986895901</v>
      </c>
      <c r="C26">
        <v>28.962916648015302</v>
      </c>
      <c r="D26">
        <v>3165</v>
      </c>
      <c r="E26" t="s">
        <v>118</v>
      </c>
      <c r="H26" t="s">
        <v>2</v>
      </c>
      <c r="I26" t="s">
        <v>115</v>
      </c>
      <c r="J26" t="s">
        <v>115</v>
      </c>
      <c r="L26" t="s">
        <v>116</v>
      </c>
      <c r="M26" t="s">
        <v>84</v>
      </c>
      <c r="X26" t="s">
        <v>85</v>
      </c>
      <c r="AA26" t="s">
        <v>118</v>
      </c>
    </row>
    <row r="27" spans="1:30" x14ac:dyDescent="0.2">
      <c r="A27">
        <v>4</v>
      </c>
      <c r="B27">
        <v>-28.9251209702342</v>
      </c>
      <c r="C27">
        <v>29.031251538544801</v>
      </c>
      <c r="D27">
        <v>2784</v>
      </c>
      <c r="E27" t="s">
        <v>119</v>
      </c>
      <c r="H27" t="s">
        <v>3</v>
      </c>
      <c r="I27" t="s">
        <v>115</v>
      </c>
      <c r="J27" t="s">
        <v>115</v>
      </c>
      <c r="L27" t="s">
        <v>116</v>
      </c>
      <c r="M27" t="s">
        <v>84</v>
      </c>
      <c r="X27" t="s">
        <v>85</v>
      </c>
      <c r="AA27" t="s">
        <v>119</v>
      </c>
    </row>
    <row r="28" spans="1:30" x14ac:dyDescent="0.2">
      <c r="A28">
        <v>5</v>
      </c>
      <c r="B28">
        <v>-28.9522759057581</v>
      </c>
      <c r="C28">
        <v>29.1129410639405</v>
      </c>
      <c r="D28">
        <v>2837</v>
      </c>
      <c r="E28" t="s">
        <v>120</v>
      </c>
      <c r="H28" t="s">
        <v>4</v>
      </c>
      <c r="I28" t="s">
        <v>115</v>
      </c>
      <c r="J28" t="s">
        <v>115</v>
      </c>
      <c r="L28" t="s">
        <v>116</v>
      </c>
      <c r="M28" t="s">
        <v>84</v>
      </c>
      <c r="X28" t="s">
        <v>85</v>
      </c>
      <c r="AA28" t="s">
        <v>120</v>
      </c>
    </row>
    <row r="29" spans="1:30" x14ac:dyDescent="0.2">
      <c r="A29">
        <v>6</v>
      </c>
      <c r="B29">
        <v>-28.947050040587701</v>
      </c>
      <c r="C29">
        <v>29.1851499862968</v>
      </c>
      <c r="D29">
        <v>1898</v>
      </c>
      <c r="E29" t="s">
        <v>121</v>
      </c>
      <c r="H29" t="s">
        <v>5</v>
      </c>
      <c r="I29" t="s">
        <v>115</v>
      </c>
      <c r="J29" t="s">
        <v>115</v>
      </c>
      <c r="L29" t="s">
        <v>116</v>
      </c>
      <c r="M29" t="s">
        <v>84</v>
      </c>
      <c r="X29" t="s">
        <v>85</v>
      </c>
      <c r="AA29" t="s">
        <v>121</v>
      </c>
    </row>
    <row r="30" spans="1:30" x14ac:dyDescent="0.2">
      <c r="A30">
        <v>7</v>
      </c>
      <c r="B30">
        <v>-28.9465284347534</v>
      </c>
      <c r="C30">
        <v>29.100637435913001</v>
      </c>
      <c r="D30">
        <v>2936</v>
      </c>
      <c r="E30" t="s">
        <v>80</v>
      </c>
      <c r="H30" t="s">
        <v>81</v>
      </c>
      <c r="I30" t="s">
        <v>82</v>
      </c>
      <c r="J30" t="s">
        <v>82</v>
      </c>
      <c r="L30" t="s">
        <v>83</v>
      </c>
      <c r="M30" t="s">
        <v>84</v>
      </c>
      <c r="X30" t="s">
        <v>85</v>
      </c>
      <c r="AA30" t="s">
        <v>80</v>
      </c>
    </row>
    <row r="31" spans="1:30" x14ac:dyDescent="0.2">
      <c r="A31">
        <v>8</v>
      </c>
      <c r="B31">
        <v>-28.9470859151333</v>
      </c>
      <c r="C31">
        <v>29.204123010858801</v>
      </c>
      <c r="D31">
        <v>1474</v>
      </c>
      <c r="E31" t="s">
        <v>122</v>
      </c>
      <c r="H31" t="s">
        <v>6</v>
      </c>
      <c r="I31" t="s">
        <v>115</v>
      </c>
      <c r="J31" t="s">
        <v>115</v>
      </c>
      <c r="L31" t="s">
        <v>116</v>
      </c>
      <c r="M31" t="s">
        <v>84</v>
      </c>
      <c r="X31" t="s">
        <v>85</v>
      </c>
      <c r="AA31" t="s">
        <v>122</v>
      </c>
    </row>
    <row r="32" spans="1:30" x14ac:dyDescent="0.2">
      <c r="A32">
        <v>9</v>
      </c>
      <c r="B32">
        <v>-28.883232995867701</v>
      </c>
      <c r="C32">
        <v>29.0139500331133</v>
      </c>
      <c r="D32">
        <v>2903</v>
      </c>
      <c r="E32" t="s">
        <v>86</v>
      </c>
      <c r="H32" t="s">
        <v>87</v>
      </c>
      <c r="I32" t="s">
        <v>87</v>
      </c>
      <c r="J32" t="s">
        <v>87</v>
      </c>
      <c r="L32" t="s">
        <v>83</v>
      </c>
      <c r="M32" t="s">
        <v>84</v>
      </c>
      <c r="X32" t="s">
        <v>85</v>
      </c>
      <c r="AA32" t="s">
        <v>86</v>
      </c>
    </row>
    <row r="33" spans="1:27" x14ac:dyDescent="0.2">
      <c r="A33">
        <v>10</v>
      </c>
      <c r="B33">
        <v>-28.918116968125101</v>
      </c>
      <c r="C33">
        <v>29.058817019686099</v>
      </c>
      <c r="D33">
        <v>2924</v>
      </c>
      <c r="E33" t="s">
        <v>88</v>
      </c>
      <c r="H33" t="s">
        <v>89</v>
      </c>
      <c r="I33" t="s">
        <v>89</v>
      </c>
      <c r="J33" t="s">
        <v>89</v>
      </c>
      <c r="L33" t="s">
        <v>83</v>
      </c>
      <c r="M33" t="s">
        <v>84</v>
      </c>
      <c r="X33" t="s">
        <v>85</v>
      </c>
      <c r="AA33" t="s">
        <v>88</v>
      </c>
    </row>
    <row r="34" spans="1:27" x14ac:dyDescent="0.2">
      <c r="A34">
        <v>11</v>
      </c>
      <c r="B34">
        <v>-28.9168000034987</v>
      </c>
      <c r="C34">
        <v>29.058649968355802</v>
      </c>
      <c r="D34">
        <v>2900</v>
      </c>
      <c r="E34" t="s">
        <v>90</v>
      </c>
      <c r="H34" t="s">
        <v>91</v>
      </c>
      <c r="I34" t="s">
        <v>91</v>
      </c>
      <c r="J34" t="s">
        <v>91</v>
      </c>
      <c r="L34" t="s">
        <v>83</v>
      </c>
      <c r="M34" t="s">
        <v>84</v>
      </c>
      <c r="X34" t="s">
        <v>85</v>
      </c>
      <c r="AA34" t="s">
        <v>90</v>
      </c>
    </row>
    <row r="35" spans="1:27" x14ac:dyDescent="0.2">
      <c r="A35">
        <v>12</v>
      </c>
      <c r="B35">
        <v>-28.727565463632299</v>
      </c>
      <c r="C35">
        <v>28.8909238949418</v>
      </c>
      <c r="D35">
        <v>2546</v>
      </c>
      <c r="E35" t="s">
        <v>123</v>
      </c>
      <c r="H35" t="s">
        <v>7</v>
      </c>
      <c r="I35" t="s">
        <v>115</v>
      </c>
      <c r="J35" t="s">
        <v>115</v>
      </c>
      <c r="L35" t="s">
        <v>116</v>
      </c>
      <c r="M35" t="s">
        <v>84</v>
      </c>
      <c r="X35" t="s">
        <v>85</v>
      </c>
      <c r="AA35" t="s">
        <v>123</v>
      </c>
    </row>
    <row r="36" spans="1:27" x14ac:dyDescent="0.2">
      <c r="A36">
        <v>13</v>
      </c>
      <c r="B36">
        <v>-28.9507555961608</v>
      </c>
      <c r="C36">
        <v>29.113039970397899</v>
      </c>
      <c r="D36">
        <v>2873</v>
      </c>
      <c r="E36" t="s">
        <v>92</v>
      </c>
      <c r="H36" t="s">
        <v>93</v>
      </c>
      <c r="I36" t="s">
        <v>94</v>
      </c>
      <c r="J36" t="s">
        <v>94</v>
      </c>
      <c r="L36" t="s">
        <v>83</v>
      </c>
      <c r="M36" t="s">
        <v>84</v>
      </c>
      <c r="X36" t="s">
        <v>85</v>
      </c>
      <c r="AA36" t="s">
        <v>92</v>
      </c>
    </row>
    <row r="38" spans="1:27" x14ac:dyDescent="0.2">
      <c r="A38" t="s">
        <v>95</v>
      </c>
    </row>
    <row r="39" spans="1:27" x14ac:dyDescent="0.2">
      <c r="A39" t="s">
        <v>30</v>
      </c>
      <c r="B39" t="s">
        <v>96</v>
      </c>
      <c r="C39" t="s">
        <v>97</v>
      </c>
      <c r="D39" t="s">
        <v>98</v>
      </c>
      <c r="E39" t="s">
        <v>99</v>
      </c>
      <c r="F39" t="s">
        <v>100</v>
      </c>
      <c r="G39" t="s">
        <v>101</v>
      </c>
    </row>
    <row r="41" spans="1:27" x14ac:dyDescent="0.2">
      <c r="A41" t="s">
        <v>102</v>
      </c>
    </row>
    <row r="42" spans="1:27" x14ac:dyDescent="0.2">
      <c r="A42" t="s">
        <v>30</v>
      </c>
      <c r="B42" t="s">
        <v>103</v>
      </c>
      <c r="C42" t="s">
        <v>104</v>
      </c>
    </row>
    <row r="44" spans="1:27" x14ac:dyDescent="0.2">
      <c r="A44" t="s">
        <v>105</v>
      </c>
    </row>
    <row r="45" spans="1:27" x14ac:dyDescent="0.2">
      <c r="A45" t="s">
        <v>30</v>
      </c>
      <c r="B45" t="s">
        <v>103</v>
      </c>
    </row>
    <row r="47" spans="1:27" x14ac:dyDescent="0.2">
      <c r="A47" t="s">
        <v>106</v>
      </c>
    </row>
    <row r="48" spans="1:27" x14ac:dyDescent="0.2">
      <c r="A48" t="s">
        <v>13</v>
      </c>
      <c r="B48" t="s">
        <v>14</v>
      </c>
      <c r="C48" t="s">
        <v>41</v>
      </c>
      <c r="D48" t="s">
        <v>15</v>
      </c>
      <c r="E48" t="s">
        <v>42</v>
      </c>
      <c r="F48" t="s">
        <v>43</v>
      </c>
      <c r="G48" t="s">
        <v>36</v>
      </c>
      <c r="H48" t="s">
        <v>45</v>
      </c>
    </row>
    <row r="50" spans="1:26" x14ac:dyDescent="0.2">
      <c r="A50" t="s">
        <v>107</v>
      </c>
    </row>
    <row r="51" spans="1:26" x14ac:dyDescent="0.2">
      <c r="A51" t="s">
        <v>13</v>
      </c>
      <c r="B51" t="s">
        <v>34</v>
      </c>
    </row>
    <row r="53" spans="1:26" x14ac:dyDescent="0.2">
      <c r="A53" t="s">
        <v>108</v>
      </c>
    </row>
    <row r="54" spans="1:26" x14ac:dyDescent="0.2">
      <c r="A54" t="s">
        <v>13</v>
      </c>
      <c r="B54" t="s">
        <v>109</v>
      </c>
      <c r="C54" t="s">
        <v>51</v>
      </c>
      <c r="D54" t="s">
        <v>52</v>
      </c>
      <c r="E54" t="s">
        <v>53</v>
      </c>
      <c r="F54" t="s">
        <v>16</v>
      </c>
      <c r="G54" t="s">
        <v>54</v>
      </c>
      <c r="H54" t="s">
        <v>55</v>
      </c>
      <c r="I54" t="s">
        <v>14</v>
      </c>
      <c r="J54" t="s">
        <v>41</v>
      </c>
      <c r="K54" t="s">
        <v>15</v>
      </c>
      <c r="L54" t="s">
        <v>42</v>
      </c>
      <c r="M54" t="s">
        <v>56</v>
      </c>
      <c r="N54" t="s">
        <v>36</v>
      </c>
      <c r="O54" t="s">
        <v>57</v>
      </c>
      <c r="P54" t="s">
        <v>58</v>
      </c>
      <c r="Q54" t="s">
        <v>59</v>
      </c>
      <c r="R54" t="s">
        <v>60</v>
      </c>
      <c r="S54" t="s">
        <v>61</v>
      </c>
      <c r="T54" t="s">
        <v>62</v>
      </c>
      <c r="U54" t="s">
        <v>63</v>
      </c>
      <c r="V54" t="s">
        <v>74</v>
      </c>
      <c r="W54" t="s">
        <v>75</v>
      </c>
      <c r="X54" t="s">
        <v>110</v>
      </c>
      <c r="Y54" t="s">
        <v>111</v>
      </c>
      <c r="Z54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73622D-F4B8-9642-B9E2-1E5148FFD691}">
  <dimension ref="A2:AD51"/>
  <sheetViews>
    <sheetView workbookViewId="0">
      <selection activeCell="B29" sqref="B29:C29"/>
    </sheetView>
  </sheetViews>
  <sheetFormatPr baseColWidth="10" defaultRowHeight="16" x14ac:dyDescent="0.2"/>
  <cols>
    <col min="1" max="1" width="12.83203125" bestFit="1" customWidth="1"/>
    <col min="2" max="3" width="13.6640625" bestFit="1" customWidth="1"/>
    <col min="4" max="5" width="19.6640625" bestFit="1" customWidth="1"/>
    <col min="6" max="6" width="12.83203125" bestFit="1" customWidth="1"/>
    <col min="7" max="7" width="12.1640625" bestFit="1" customWidth="1"/>
    <col min="8" max="8" width="18.5" bestFit="1" customWidth="1"/>
    <col min="9" max="9" width="12.1640625" bestFit="1" customWidth="1"/>
    <col min="10" max="10" width="21.83203125" bestFit="1" customWidth="1"/>
    <col min="11" max="11" width="9.33203125" bestFit="1" customWidth="1"/>
    <col min="12" max="12" width="5" bestFit="1" customWidth="1"/>
    <col min="14" max="14" width="15.33203125" bestFit="1" customWidth="1"/>
    <col min="15" max="15" width="3.6640625" bestFit="1" customWidth="1"/>
    <col min="16" max="16" width="5.1640625" bestFit="1" customWidth="1"/>
    <col min="17" max="17" width="19.6640625" bestFit="1" customWidth="1"/>
    <col min="18" max="18" width="5.1640625" bestFit="1" customWidth="1"/>
    <col min="19" max="20" width="13.33203125" bestFit="1" customWidth="1"/>
    <col min="21" max="21" width="8.83203125" bestFit="1" customWidth="1"/>
    <col min="22" max="22" width="13.5" bestFit="1" customWidth="1"/>
    <col min="23" max="23" width="11.83203125" bestFit="1" customWidth="1"/>
    <col min="24" max="24" width="11.6640625" bestFit="1" customWidth="1"/>
    <col min="25" max="25" width="14.83203125" bestFit="1" customWidth="1"/>
    <col min="26" max="26" width="13.33203125" bestFit="1" customWidth="1"/>
    <col min="27" max="27" width="17.5" bestFit="1" customWidth="1"/>
    <col min="28" max="28" width="13.83203125" bestFit="1" customWidth="1"/>
    <col min="29" max="29" width="20.1640625" bestFit="1" customWidth="1"/>
    <col min="30" max="30" width="18" bestFit="1" customWidth="1"/>
  </cols>
  <sheetData>
    <row r="2" spans="1:10" x14ac:dyDescent="0.2">
      <c r="A2" t="s">
        <v>12</v>
      </c>
    </row>
    <row r="3" spans="1:10" x14ac:dyDescent="0.2">
      <c r="A3" t="s">
        <v>13</v>
      </c>
      <c r="B3" t="s">
        <v>14</v>
      </c>
      <c r="C3" t="s">
        <v>15</v>
      </c>
      <c r="D3" t="s">
        <v>16</v>
      </c>
      <c r="E3" t="s">
        <v>17</v>
      </c>
      <c r="F3" t="s">
        <v>18</v>
      </c>
      <c r="G3" t="s">
        <v>19</v>
      </c>
      <c r="H3" t="s">
        <v>20</v>
      </c>
      <c r="I3" t="s">
        <v>21</v>
      </c>
    </row>
    <row r="4" spans="1:10" x14ac:dyDescent="0.2">
      <c r="A4">
        <v>1</v>
      </c>
      <c r="D4" t="s">
        <v>128</v>
      </c>
      <c r="F4">
        <v>-28.910174779593898</v>
      </c>
      <c r="G4">
        <v>28.980227205902299</v>
      </c>
      <c r="H4">
        <v>-28.895391197875099</v>
      </c>
      <c r="I4">
        <v>29.013459607958701</v>
      </c>
    </row>
    <row r="6" spans="1:10" x14ac:dyDescent="0.2">
      <c r="A6" t="s">
        <v>22</v>
      </c>
    </row>
    <row r="7" spans="1:10" x14ac:dyDescent="0.2">
      <c r="A7" t="s">
        <v>13</v>
      </c>
      <c r="B7" t="s">
        <v>14</v>
      </c>
      <c r="C7" t="s">
        <v>23</v>
      </c>
    </row>
    <row r="9" spans="1:10" x14ac:dyDescent="0.2">
      <c r="A9" t="s">
        <v>24</v>
      </c>
    </row>
    <row r="10" spans="1:10" x14ac:dyDescent="0.2">
      <c r="A10" t="s">
        <v>25</v>
      </c>
      <c r="B10" t="s">
        <v>26</v>
      </c>
      <c r="C10" t="s">
        <v>22</v>
      </c>
    </row>
    <row r="12" spans="1:10" x14ac:dyDescent="0.2">
      <c r="A12" t="s">
        <v>27</v>
      </c>
    </row>
    <row r="13" spans="1:10" x14ac:dyDescent="0.2">
      <c r="A13" t="s">
        <v>28</v>
      </c>
      <c r="B13" t="s">
        <v>29</v>
      </c>
      <c r="C13" t="s">
        <v>30</v>
      </c>
      <c r="D13" t="s">
        <v>31</v>
      </c>
      <c r="E13" t="s">
        <v>32</v>
      </c>
      <c r="F13" t="s">
        <v>33</v>
      </c>
      <c r="G13" t="s">
        <v>34</v>
      </c>
      <c r="H13" t="s">
        <v>35</v>
      </c>
      <c r="I13" t="s">
        <v>36</v>
      </c>
      <c r="J13" t="s">
        <v>37</v>
      </c>
    </row>
    <row r="14" spans="1:10" x14ac:dyDescent="0.2">
      <c r="A14">
        <v>1</v>
      </c>
      <c r="H14" t="s">
        <v>38</v>
      </c>
      <c r="J14" t="s">
        <v>39</v>
      </c>
    </row>
    <row r="16" spans="1:10" x14ac:dyDescent="0.2">
      <c r="A16" t="s">
        <v>40</v>
      </c>
    </row>
    <row r="17" spans="1:30" x14ac:dyDescent="0.2">
      <c r="A17" t="s">
        <v>13</v>
      </c>
      <c r="B17" t="s">
        <v>14</v>
      </c>
      <c r="C17" t="s">
        <v>41</v>
      </c>
      <c r="D17" t="s">
        <v>15</v>
      </c>
      <c r="E17" t="s">
        <v>42</v>
      </c>
      <c r="F17" t="s">
        <v>43</v>
      </c>
      <c r="G17" t="s">
        <v>36</v>
      </c>
      <c r="H17" t="s">
        <v>44</v>
      </c>
      <c r="I17" t="s">
        <v>45</v>
      </c>
      <c r="J17" t="s">
        <v>46</v>
      </c>
      <c r="K17" t="s">
        <v>47</v>
      </c>
      <c r="L17" t="s">
        <v>48</v>
      </c>
      <c r="M17" t="s">
        <v>49</v>
      </c>
    </row>
    <row r="19" spans="1:30" x14ac:dyDescent="0.2">
      <c r="A19" t="s">
        <v>50</v>
      </c>
    </row>
    <row r="20" spans="1:30" x14ac:dyDescent="0.2">
      <c r="A20" t="s">
        <v>13</v>
      </c>
      <c r="B20" t="s">
        <v>33</v>
      </c>
      <c r="C20" t="s">
        <v>51</v>
      </c>
      <c r="D20" t="s">
        <v>52</v>
      </c>
      <c r="E20" t="s">
        <v>53</v>
      </c>
      <c r="F20" t="s">
        <v>16</v>
      </c>
      <c r="G20" t="s">
        <v>54</v>
      </c>
      <c r="H20" t="s">
        <v>55</v>
      </c>
      <c r="I20" t="s">
        <v>14</v>
      </c>
      <c r="J20" t="s">
        <v>41</v>
      </c>
      <c r="K20" t="s">
        <v>15</v>
      </c>
      <c r="L20" t="s">
        <v>42</v>
      </c>
      <c r="M20" t="s">
        <v>56</v>
      </c>
      <c r="N20" t="s">
        <v>36</v>
      </c>
      <c r="O20" t="s">
        <v>57</v>
      </c>
      <c r="P20" t="s">
        <v>58</v>
      </c>
      <c r="Q20" t="s">
        <v>59</v>
      </c>
      <c r="R20" t="s">
        <v>60</v>
      </c>
      <c r="S20" t="s">
        <v>61</v>
      </c>
      <c r="T20" t="s">
        <v>62</v>
      </c>
      <c r="U20" t="s">
        <v>63</v>
      </c>
      <c r="V20" t="s">
        <v>64</v>
      </c>
      <c r="W20" t="s">
        <v>65</v>
      </c>
      <c r="X20" t="s">
        <v>66</v>
      </c>
      <c r="Y20" t="s">
        <v>67</v>
      </c>
      <c r="Z20" t="s">
        <v>68</v>
      </c>
      <c r="AA20" t="s">
        <v>69</v>
      </c>
      <c r="AB20" t="s">
        <v>70</v>
      </c>
      <c r="AC20" t="s">
        <v>71</v>
      </c>
      <c r="AD20" t="s">
        <v>46</v>
      </c>
    </row>
    <row r="22" spans="1:30" x14ac:dyDescent="0.2">
      <c r="A22" t="s">
        <v>72</v>
      </c>
    </row>
    <row r="23" spans="1:30" x14ac:dyDescent="0.2">
      <c r="A23" t="s">
        <v>13</v>
      </c>
      <c r="B23" t="s">
        <v>51</v>
      </c>
      <c r="C23" t="s">
        <v>52</v>
      </c>
      <c r="D23" t="s">
        <v>53</v>
      </c>
      <c r="E23" t="s">
        <v>16</v>
      </c>
      <c r="F23" t="s">
        <v>54</v>
      </c>
      <c r="G23" t="s">
        <v>55</v>
      </c>
      <c r="H23" t="s">
        <v>14</v>
      </c>
      <c r="I23" t="s">
        <v>41</v>
      </c>
      <c r="J23" t="s">
        <v>15</v>
      </c>
      <c r="K23" t="s">
        <v>42</v>
      </c>
      <c r="L23" t="s">
        <v>56</v>
      </c>
      <c r="M23" t="s">
        <v>36</v>
      </c>
      <c r="N23" t="s">
        <v>57</v>
      </c>
      <c r="O23" t="s">
        <v>58</v>
      </c>
      <c r="P23" t="s">
        <v>59</v>
      </c>
      <c r="Q23" t="s">
        <v>60</v>
      </c>
      <c r="R23" t="s">
        <v>61</v>
      </c>
      <c r="S23" t="s">
        <v>62</v>
      </c>
      <c r="T23" t="s">
        <v>63</v>
      </c>
      <c r="U23" t="s">
        <v>73</v>
      </c>
      <c r="V23" t="s">
        <v>74</v>
      </c>
      <c r="W23" t="s">
        <v>75</v>
      </c>
      <c r="X23" t="s">
        <v>76</v>
      </c>
      <c r="Y23" t="s">
        <v>77</v>
      </c>
      <c r="Z23" t="s">
        <v>78</v>
      </c>
      <c r="AA23" t="s">
        <v>79</v>
      </c>
    </row>
    <row r="24" spans="1:30" x14ac:dyDescent="0.2">
      <c r="A24">
        <v>1</v>
      </c>
      <c r="B24">
        <v>-28.910174779593898</v>
      </c>
      <c r="C24">
        <v>28.980227205902299</v>
      </c>
      <c r="D24">
        <v>3128</v>
      </c>
      <c r="E24" t="s">
        <v>129</v>
      </c>
      <c r="H24" t="s">
        <v>130</v>
      </c>
      <c r="I24" t="s">
        <v>131</v>
      </c>
    </row>
    <row r="26" spans="1:30" x14ac:dyDescent="0.2">
      <c r="A26" t="s">
        <v>132</v>
      </c>
    </row>
    <row r="28" spans="1:30" x14ac:dyDescent="0.2">
      <c r="A28" t="s">
        <v>133</v>
      </c>
      <c r="B28" t="s">
        <v>134</v>
      </c>
      <c r="C28" t="s">
        <v>84</v>
      </c>
      <c r="N28" t="s">
        <v>85</v>
      </c>
      <c r="Q28" t="s">
        <v>129</v>
      </c>
    </row>
    <row r="29" spans="1:30" x14ac:dyDescent="0.2">
      <c r="A29">
        <v>2</v>
      </c>
      <c r="B29">
        <v>-28.895391197875099</v>
      </c>
      <c r="C29">
        <v>29.013459607958701</v>
      </c>
      <c r="D29">
        <v>2884</v>
      </c>
      <c r="E29" t="s">
        <v>135</v>
      </c>
      <c r="H29" t="s">
        <v>136</v>
      </c>
    </row>
    <row r="31" spans="1:30" x14ac:dyDescent="0.2">
      <c r="A31" t="s">
        <v>137</v>
      </c>
    </row>
    <row r="33" spans="1:17" x14ac:dyDescent="0.2">
      <c r="A33" t="s">
        <v>133</v>
      </c>
      <c r="B33" t="s">
        <v>134</v>
      </c>
      <c r="C33" t="s">
        <v>84</v>
      </c>
      <c r="N33" t="s">
        <v>85</v>
      </c>
      <c r="Q33" t="s">
        <v>135</v>
      </c>
    </row>
    <row r="35" spans="1:17" x14ac:dyDescent="0.2">
      <c r="A35" t="s">
        <v>95</v>
      </c>
    </row>
    <row r="36" spans="1:17" x14ac:dyDescent="0.2">
      <c r="A36" t="s">
        <v>30</v>
      </c>
      <c r="B36" t="s">
        <v>96</v>
      </c>
      <c r="C36" t="s">
        <v>97</v>
      </c>
      <c r="D36" t="s">
        <v>98</v>
      </c>
      <c r="E36" t="s">
        <v>99</v>
      </c>
      <c r="F36" t="s">
        <v>100</v>
      </c>
      <c r="G36" t="s">
        <v>101</v>
      </c>
    </row>
    <row r="38" spans="1:17" x14ac:dyDescent="0.2">
      <c r="A38" t="s">
        <v>102</v>
      </c>
    </row>
    <row r="39" spans="1:17" x14ac:dyDescent="0.2">
      <c r="A39" t="s">
        <v>30</v>
      </c>
      <c r="B39" t="s">
        <v>103</v>
      </c>
      <c r="C39" t="s">
        <v>104</v>
      </c>
    </row>
    <row r="41" spans="1:17" x14ac:dyDescent="0.2">
      <c r="A41" t="s">
        <v>105</v>
      </c>
    </row>
    <row r="42" spans="1:17" x14ac:dyDescent="0.2">
      <c r="A42" t="s">
        <v>30</v>
      </c>
      <c r="B42" t="s">
        <v>103</v>
      </c>
    </row>
    <row r="44" spans="1:17" x14ac:dyDescent="0.2">
      <c r="A44" t="s">
        <v>106</v>
      </c>
    </row>
    <row r="45" spans="1:17" x14ac:dyDescent="0.2">
      <c r="A45" t="s">
        <v>13</v>
      </c>
      <c r="B45" t="s">
        <v>14</v>
      </c>
      <c r="C45" t="s">
        <v>41</v>
      </c>
      <c r="D45" t="s">
        <v>15</v>
      </c>
      <c r="E45" t="s">
        <v>42</v>
      </c>
      <c r="F45" t="s">
        <v>43</v>
      </c>
      <c r="G45" t="s">
        <v>36</v>
      </c>
      <c r="H45" t="s">
        <v>45</v>
      </c>
    </row>
    <row r="47" spans="1:17" x14ac:dyDescent="0.2">
      <c r="A47" t="s">
        <v>107</v>
      </c>
    </row>
    <row r="48" spans="1:17" x14ac:dyDescent="0.2">
      <c r="A48" t="s">
        <v>13</v>
      </c>
      <c r="B48" t="s">
        <v>34</v>
      </c>
    </row>
    <row r="50" spans="1:26" x14ac:dyDescent="0.2">
      <c r="A50" t="s">
        <v>108</v>
      </c>
    </row>
    <row r="51" spans="1:26" x14ac:dyDescent="0.2">
      <c r="A51" t="s">
        <v>13</v>
      </c>
      <c r="B51" t="s">
        <v>109</v>
      </c>
      <c r="C51" t="s">
        <v>51</v>
      </c>
      <c r="D51" t="s">
        <v>52</v>
      </c>
      <c r="E51" t="s">
        <v>53</v>
      </c>
      <c r="F51" t="s">
        <v>16</v>
      </c>
      <c r="G51" t="s">
        <v>54</v>
      </c>
      <c r="H51" t="s">
        <v>55</v>
      </c>
      <c r="I51" t="s">
        <v>14</v>
      </c>
      <c r="J51" t="s">
        <v>41</v>
      </c>
      <c r="K51" t="s">
        <v>15</v>
      </c>
      <c r="L51" t="s">
        <v>42</v>
      </c>
      <c r="M51" t="s">
        <v>56</v>
      </c>
      <c r="N51" t="s">
        <v>36</v>
      </c>
      <c r="O51" t="s">
        <v>57</v>
      </c>
      <c r="P51" t="s">
        <v>58</v>
      </c>
      <c r="Q51" t="s">
        <v>59</v>
      </c>
      <c r="R51" t="s">
        <v>60</v>
      </c>
      <c r="S51" t="s">
        <v>61</v>
      </c>
      <c r="T51" t="s">
        <v>62</v>
      </c>
      <c r="U51" t="s">
        <v>63</v>
      </c>
      <c r="V51" t="s">
        <v>74</v>
      </c>
      <c r="W51" t="s">
        <v>75</v>
      </c>
      <c r="X51" t="s">
        <v>110</v>
      </c>
      <c r="Y51" t="s">
        <v>111</v>
      </c>
      <c r="Z51" t="s">
        <v>112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Sheet3</vt:lpstr>
      <vt:lpstr>Sheet2</vt:lpstr>
      <vt:lpstr>Sheet2!more_ways</vt:lpstr>
      <vt:lpstr>Sheet3!Selected_Data_from_Northern_GPX_B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Geekie</dc:creator>
  <cp:lastModifiedBy>Adrian Geekie</cp:lastModifiedBy>
  <cp:lastPrinted>2018-10-09T16:22:06Z</cp:lastPrinted>
  <dcterms:created xsi:type="dcterms:W3CDTF">2018-02-26T09:34:53Z</dcterms:created>
  <dcterms:modified xsi:type="dcterms:W3CDTF">2019-01-12T17:26:10Z</dcterms:modified>
</cp:coreProperties>
</file>